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8" i="1"/>
  <c r="D68"/>
  <c r="D69" s="1"/>
  <c r="B66"/>
  <c r="C66" s="1"/>
  <c r="B65"/>
  <c r="C65" s="1"/>
  <c r="B64"/>
  <c r="C64" s="1"/>
  <c r="B63"/>
  <c r="C63" s="1"/>
  <c r="B62"/>
  <c r="C62" s="1"/>
  <c r="C61"/>
  <c r="C60"/>
  <c r="C59"/>
  <c r="C58"/>
  <c r="C57"/>
  <c r="C56"/>
  <c r="C55"/>
  <c r="G54"/>
  <c r="G69" s="1"/>
  <c r="D54"/>
  <c r="B54"/>
  <c r="A54"/>
  <c r="C52"/>
  <c r="C51"/>
  <c r="C50"/>
  <c r="C49"/>
  <c r="C48"/>
  <c r="C47"/>
  <c r="C46"/>
  <c r="C45"/>
  <c r="C44"/>
  <c r="C43"/>
  <c r="C54" s="1"/>
  <c r="C42"/>
  <c r="G32"/>
  <c r="G33" s="1"/>
  <c r="G73" s="1"/>
  <c r="D32"/>
  <c r="D33" s="1"/>
  <c r="G20"/>
  <c r="D20"/>
  <c r="B20"/>
  <c r="A20"/>
  <c r="C18"/>
  <c r="C17"/>
  <c r="C16"/>
  <c r="C15"/>
  <c r="C14"/>
  <c r="C13"/>
  <c r="C12"/>
  <c r="C11"/>
  <c r="C20" s="1"/>
  <c r="D73" l="1"/>
</calcChain>
</file>

<file path=xl/sharedStrings.xml><?xml version="1.0" encoding="utf-8"?>
<sst xmlns="http://schemas.openxmlformats.org/spreadsheetml/2006/main" count="109" uniqueCount="90">
  <si>
    <t>องค์การบริหารส่วนตำบลเมืองเกษตร</t>
  </si>
  <si>
    <t>รายงาน  รับ - จ่ายเงิน</t>
  </si>
  <si>
    <t xml:space="preserve">        ปีงบประมาณ    2560   ประจำเดือน     กันยายน     2560</t>
  </si>
  <si>
    <t>จนถึงปัจจุบัน</t>
  </si>
  <si>
    <t>รหัส</t>
  </si>
  <si>
    <t>จำนวนเงิน</t>
  </si>
  <si>
    <t>เงินอุดหนุนระบุ</t>
  </si>
  <si>
    <t>รายการ</t>
  </si>
  <si>
    <t>บัญชี</t>
  </si>
  <si>
    <t>เดือนนี้ที่เกิด</t>
  </si>
  <si>
    <t>ประมาณการ</t>
  </si>
  <si>
    <t>วัตถุประสงค์/</t>
  </si>
  <si>
    <t>รวม</t>
  </si>
  <si>
    <t>เกิดขึ้นจริง</t>
  </si>
  <si>
    <t>ขึ้นจริง</t>
  </si>
  <si>
    <t>บาท</t>
  </si>
  <si>
    <t>เฉพาะกิจ  (บาท)</t>
  </si>
  <si>
    <t>(บาท)</t>
  </si>
  <si>
    <t xml:space="preserve"> ยอดยกมา</t>
  </si>
  <si>
    <r>
      <t xml:space="preserve">      </t>
    </r>
    <r>
      <rPr>
        <b/>
        <sz val="14"/>
        <rFont val="BrowalliaUPC"/>
        <family val="2"/>
        <charset val="222"/>
      </rPr>
      <t>รายรับ</t>
    </r>
    <r>
      <rPr>
        <sz val="14"/>
        <rFont val="BrowalliaUPC"/>
        <family val="2"/>
        <charset val="222"/>
      </rPr>
      <t xml:space="preserve">   (หมายเหตุ  1)</t>
    </r>
  </si>
  <si>
    <t xml:space="preserve"> ภาษีอากร</t>
  </si>
  <si>
    <t>41100000</t>
  </si>
  <si>
    <t xml:space="preserve"> ค่าธรรมเนียม ค่าปรับและใบอนุญาต</t>
  </si>
  <si>
    <t>41200000</t>
  </si>
  <si>
    <t xml:space="preserve"> รายได้จากทรัพย์สิน</t>
  </si>
  <si>
    <t>41300000</t>
  </si>
  <si>
    <t xml:space="preserve"> รายได้จากสาธารณูปโภคและการพาณิชย์</t>
  </si>
  <si>
    <t>41400000</t>
  </si>
  <si>
    <t xml:space="preserve"> รายได้เบ็ดเตล็ด</t>
  </si>
  <si>
    <t>41500000</t>
  </si>
  <si>
    <t xml:space="preserve"> รายได้จากทุน</t>
  </si>
  <si>
    <t>41600000</t>
  </si>
  <si>
    <t xml:space="preserve"> ภาษีจัดสรร</t>
  </si>
  <si>
    <t>42100000</t>
  </si>
  <si>
    <t xml:space="preserve"> เงินอุดหนุนทั่วไป</t>
  </si>
  <si>
    <t>43100000</t>
  </si>
  <si>
    <t>เงินสะสม</t>
  </si>
  <si>
    <t xml:space="preserve"> รับฝาก  (หมายเหตุ 1)</t>
  </si>
  <si>
    <t>เจ้าหนี้เงินสะสม</t>
  </si>
  <si>
    <t>รายจ่ายค้างจ่าย</t>
  </si>
  <si>
    <t>เงินทุนโครงการเศรษฐกิจชุมชน (เงินทุนหมุนเวียนฯ)</t>
  </si>
  <si>
    <t>เงินทุนโครงการเศรษฐกิจชุมชน อบต. บัญชีที่ 2</t>
  </si>
  <si>
    <t>(หรือบัญชีลูกหนี้เงินกู้)</t>
  </si>
  <si>
    <t>รายได้จากรัฐบาลค้างรับ</t>
  </si>
  <si>
    <t>กองทุนฟื้นฟูสมรรถภาพที่จำเป็นต่อสุขภาพฯ</t>
  </si>
  <si>
    <t>รวมรายรับ</t>
  </si>
  <si>
    <r>
      <t xml:space="preserve">      </t>
    </r>
    <r>
      <rPr>
        <b/>
        <u/>
        <sz val="14"/>
        <rFont val="BrowalliaUPC"/>
        <family val="2"/>
        <charset val="222"/>
      </rPr>
      <t>รายจ่าย</t>
    </r>
  </si>
  <si>
    <t xml:space="preserve"> งบกลาง</t>
  </si>
  <si>
    <t>51100000</t>
  </si>
  <si>
    <t xml:space="preserve"> เงินเดือน  (ฝ่ายการเมือง)</t>
  </si>
  <si>
    <t>52100000</t>
  </si>
  <si>
    <t xml:space="preserve"> เงินเดือน  (ฝ่ายประจำ)</t>
  </si>
  <si>
    <t>52200000</t>
  </si>
  <si>
    <t xml:space="preserve"> ค่าตอบแทน</t>
  </si>
  <si>
    <t>53100000</t>
  </si>
  <si>
    <t xml:space="preserve"> ค่าใช้สอย</t>
  </si>
  <si>
    <t>53200000</t>
  </si>
  <si>
    <t xml:space="preserve"> ค่าวัสดุ</t>
  </si>
  <si>
    <t>53300000</t>
  </si>
  <si>
    <t xml:space="preserve"> ค่าสาธารณูปโภค</t>
  </si>
  <si>
    <t>53400000</t>
  </si>
  <si>
    <t xml:space="preserve"> ค่าครุภัณฑ์</t>
  </si>
  <si>
    <t>54100000</t>
  </si>
  <si>
    <t xml:space="preserve"> ค่าที่ดินและสิ่งก่อสร้าง</t>
  </si>
  <si>
    <t>54200000</t>
  </si>
  <si>
    <t xml:space="preserve"> รายจ่ายอื่น</t>
  </si>
  <si>
    <t>55100000</t>
  </si>
  <si>
    <t xml:space="preserve"> เงินอุดหนุน</t>
  </si>
  <si>
    <t>56100000</t>
  </si>
  <si>
    <t xml:space="preserve"> รายจ่ายค้างจ่าย</t>
  </si>
  <si>
    <t xml:space="preserve"> เงินสะสม</t>
  </si>
  <si>
    <t xml:space="preserve"> เงินรับฝาก  (หมายเหตุ 1)</t>
  </si>
  <si>
    <t>เงินทุนโครงการเศรษฐกิจชุมชน อบต. (บัญชีที่ 2)</t>
  </si>
  <si>
    <t>ลูกหนี้เงินสะสม</t>
  </si>
  <si>
    <t>19040000</t>
  </si>
  <si>
    <t>ลูกหนี้เงินยืม-เงินงบประมาณ</t>
  </si>
  <si>
    <t>11041000</t>
  </si>
  <si>
    <t>เงินอุดหนุน-เบี้ยยังชีพคนพิการ</t>
  </si>
  <si>
    <t>เงินอุดหนุน- เบี้ยยังชีพผู้สูงอายุ</t>
  </si>
  <si>
    <t>กองทุนฟื้นฟูสมรรถภาพที่จำเป็นต่อสุขภาพ</t>
  </si>
  <si>
    <t>เงินอุดหนุน-ศูนย์ข้อมูลข่าวสารการจัดซื้อจัดจ้าง</t>
  </si>
  <si>
    <t>รวมรายจ่าย</t>
  </si>
  <si>
    <t>สูงกว่า</t>
  </si>
  <si>
    <t>รายรับ           รายจ่าย</t>
  </si>
  <si>
    <t>(ต่ำกว่า)</t>
  </si>
  <si>
    <t>(618,601.04)</t>
  </si>
  <si>
    <t>ยอดยกไป</t>
  </si>
  <si>
    <t xml:space="preserve">           (ลงชื่อ)  .................................             (ลงชื่อ) จ.ส.ต.  ....................................            (ลงชื่อ) ...................................................</t>
  </si>
  <si>
    <t xml:space="preserve">           (นางสาวลดาวัลย์  เนตรทิพวัลย์)                           ( นรินทร์  ชูพันดุง)                              (นายเสนอ   เกี้ยวกลาง)</t>
  </si>
  <si>
    <t xml:space="preserve">                   ผู้อำนวยการกองคลัง                             ปลัดองค์การบริหารส่วนตำบล                  นายกองค์การบริหารส่วนตำบล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</si>
</sst>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BrowalliaUPC"/>
      <family val="2"/>
      <charset val="222"/>
    </font>
    <font>
      <sz val="14"/>
      <name val="BrowalliaUPC"/>
      <family val="2"/>
      <charset val="222"/>
    </font>
    <font>
      <b/>
      <u/>
      <sz val="14"/>
      <name val="BrowalliaUPC"/>
      <family val="2"/>
      <charset val="22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187" fontId="3" fillId="0" borderId="12" xfId="1" applyNumberFormat="1" applyFont="1" applyBorder="1"/>
    <xf numFmtId="187" fontId="3" fillId="0" borderId="13" xfId="1" applyNumberFormat="1" applyFont="1" applyBorder="1"/>
    <xf numFmtId="43" fontId="2" fillId="0" borderId="8" xfId="1" applyNumberFormat="1" applyFont="1" applyBorder="1"/>
    <xf numFmtId="0" fontId="3" fillId="0" borderId="0" xfId="0" applyFont="1"/>
    <xf numFmtId="0" fontId="3" fillId="0" borderId="14" xfId="0" applyFont="1" applyBorder="1"/>
    <xf numFmtId="43" fontId="2" fillId="0" borderId="13" xfId="1" applyNumberFormat="1" applyFont="1" applyBorder="1"/>
    <xf numFmtId="187" fontId="3" fillId="0" borderId="15" xfId="1" applyNumberFormat="1" applyFont="1" applyBorder="1"/>
    <xf numFmtId="187" fontId="3" fillId="0" borderId="16" xfId="1" applyNumberFormat="1" applyFont="1" applyBorder="1"/>
    <xf numFmtId="0" fontId="3" fillId="0" borderId="17" xfId="0" applyFont="1" applyBorder="1"/>
    <xf numFmtId="0" fontId="3" fillId="0" borderId="15" xfId="0" applyFont="1" applyBorder="1"/>
    <xf numFmtId="187" fontId="3" fillId="0" borderId="18" xfId="1" applyNumberFormat="1" applyFont="1" applyBorder="1"/>
    <xf numFmtId="43" fontId="3" fillId="0" borderId="15" xfId="1" applyFont="1" applyBorder="1" applyAlignment="1">
      <alignment horizontal="center"/>
    </xf>
    <xf numFmtId="43" fontId="3" fillId="0" borderId="16" xfId="1" applyFont="1" applyBorder="1" applyAlignment="1">
      <alignment horizontal="right"/>
    </xf>
    <xf numFmtId="49" fontId="3" fillId="0" borderId="15" xfId="0" applyNumberFormat="1" applyFont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3" fillId="0" borderId="9" xfId="1" applyFont="1" applyBorder="1" applyAlignment="1">
      <alignment horizontal="center"/>
    </xf>
    <xf numFmtId="43" fontId="3" fillId="0" borderId="8" xfId="1" applyFont="1" applyBorder="1" applyAlignment="1">
      <alignment horizontal="right"/>
    </xf>
    <xf numFmtId="0" fontId="3" fillId="0" borderId="16" xfId="0" applyFont="1" applyBorder="1"/>
    <xf numFmtId="49" fontId="3" fillId="0" borderId="9" xfId="0" applyNumberFormat="1" applyFont="1" applyBorder="1" applyAlignment="1">
      <alignment horizontal="center"/>
    </xf>
    <xf numFmtId="43" fontId="3" fillId="0" borderId="19" xfId="1" applyFont="1" applyBorder="1" applyAlignment="1">
      <alignment horizontal="center"/>
    </xf>
    <xf numFmtId="43" fontId="3" fillId="0" borderId="20" xfId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3" fontId="2" fillId="0" borderId="21" xfId="1" applyFont="1" applyBorder="1" applyAlignment="1">
      <alignment horizontal="center"/>
    </xf>
    <xf numFmtId="43" fontId="2" fillId="0" borderId="22" xfId="1" applyFont="1" applyBorder="1"/>
    <xf numFmtId="0" fontId="2" fillId="0" borderId="21" xfId="0" applyFont="1" applyBorder="1"/>
    <xf numFmtId="43" fontId="2" fillId="0" borderId="21" xfId="1" applyFont="1" applyBorder="1"/>
    <xf numFmtId="43" fontId="3" fillId="0" borderId="4" xfId="1" applyFont="1" applyBorder="1" applyAlignment="1">
      <alignment horizontal="right"/>
    </xf>
    <xf numFmtId="0" fontId="3" fillId="0" borderId="8" xfId="0" applyFont="1" applyBorder="1"/>
    <xf numFmtId="0" fontId="3" fillId="0" borderId="0" xfId="0" applyFont="1" applyAlignment="1">
      <alignment horizontal="center"/>
    </xf>
    <xf numFmtId="43" fontId="3" fillId="0" borderId="4" xfId="1" applyNumberFormat="1" applyFont="1" applyBorder="1" applyAlignment="1">
      <alignment horizontal="right"/>
    </xf>
    <xf numFmtId="43" fontId="3" fillId="0" borderId="16" xfId="1" applyFont="1" applyBorder="1"/>
    <xf numFmtId="0" fontId="3" fillId="0" borderId="17" xfId="0" applyFont="1" applyBorder="1" applyAlignment="1">
      <alignment horizontal="center"/>
    </xf>
    <xf numFmtId="43" fontId="3" fillId="0" borderId="16" xfId="1" applyNumberFormat="1" applyFont="1" applyBorder="1"/>
    <xf numFmtId="43" fontId="3" fillId="0" borderId="16" xfId="1" applyNumberFormat="1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43" fontId="3" fillId="0" borderId="23" xfId="1" applyFont="1" applyBorder="1" applyAlignment="1">
      <alignment horizontal="right"/>
    </xf>
    <xf numFmtId="0" fontId="3" fillId="0" borderId="24" xfId="0" applyFont="1" applyBorder="1" applyAlignment="1">
      <alignment horizontal="center"/>
    </xf>
    <xf numFmtId="43" fontId="3" fillId="0" borderId="23" xfId="1" applyNumberFormat="1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43" fontId="3" fillId="0" borderId="20" xfId="1" applyNumberFormat="1" applyFont="1" applyBorder="1" applyAlignment="1">
      <alignment horizontal="right"/>
    </xf>
    <xf numFmtId="43" fontId="2" fillId="0" borderId="25" xfId="1" applyFont="1" applyBorder="1"/>
    <xf numFmtId="0" fontId="3" fillId="0" borderId="6" xfId="0" applyFont="1" applyBorder="1"/>
    <xf numFmtId="0" fontId="3" fillId="0" borderId="26" xfId="0" applyFont="1" applyBorder="1"/>
    <xf numFmtId="43" fontId="2" fillId="0" borderId="25" xfId="1" applyNumberFormat="1" applyFont="1" applyBorder="1"/>
    <xf numFmtId="0" fontId="3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6" xfId="0" applyFont="1" applyBorder="1"/>
    <xf numFmtId="0" fontId="2" fillId="0" borderId="29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187" fontId="3" fillId="0" borderId="8" xfId="1" applyNumberFormat="1" applyFont="1" applyBorder="1"/>
    <xf numFmtId="43" fontId="3" fillId="0" borderId="15" xfId="1" applyNumberFormat="1" applyFont="1" applyBorder="1" applyAlignment="1">
      <alignment horizontal="right"/>
    </xf>
    <xf numFmtId="43" fontId="0" fillId="0" borderId="0" xfId="0" applyNumberFormat="1" applyBorder="1"/>
    <xf numFmtId="43" fontId="3" fillId="0" borderId="15" xfId="1" applyNumberFormat="1" applyFont="1" applyBorder="1"/>
    <xf numFmtId="43" fontId="3" fillId="0" borderId="30" xfId="1" applyNumberFormat="1" applyFont="1" applyBorder="1" applyAlignment="1">
      <alignment horizontal="right"/>
    </xf>
    <xf numFmtId="0" fontId="3" fillId="0" borderId="24" xfId="0" applyFont="1" applyBorder="1"/>
    <xf numFmtId="49" fontId="3" fillId="0" borderId="30" xfId="0" applyNumberFormat="1" applyFont="1" applyBorder="1" applyAlignment="1">
      <alignment horizontal="center"/>
    </xf>
    <xf numFmtId="43" fontId="3" fillId="0" borderId="19" xfId="1" applyNumberFormat="1" applyFont="1" applyBorder="1" applyAlignment="1">
      <alignment horizontal="right"/>
    </xf>
    <xf numFmtId="0" fontId="3" fillId="0" borderId="31" xfId="0" applyFont="1" applyBorder="1"/>
    <xf numFmtId="43" fontId="2" fillId="0" borderId="10" xfId="1" applyNumberFormat="1" applyFont="1" applyBorder="1"/>
    <xf numFmtId="43" fontId="2" fillId="0" borderId="32" xfId="1" applyNumberFormat="1" applyFont="1" applyBorder="1"/>
    <xf numFmtId="0" fontId="3" fillId="0" borderId="18" xfId="0" applyFont="1" applyBorder="1"/>
    <xf numFmtId="0" fontId="3" fillId="0" borderId="10" xfId="0" applyFont="1" applyBorder="1"/>
    <xf numFmtId="43" fontId="3" fillId="0" borderId="13" xfId="1" applyFont="1" applyBorder="1"/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/>
    <xf numFmtId="43" fontId="3" fillId="0" borderId="23" xfId="1" applyFont="1" applyBorder="1"/>
    <xf numFmtId="0" fontId="3" fillId="0" borderId="20" xfId="0" applyFont="1" applyBorder="1" applyAlignment="1">
      <alignment horizontal="center"/>
    </xf>
    <xf numFmtId="0" fontId="3" fillId="0" borderId="29" xfId="0" applyFont="1" applyBorder="1"/>
    <xf numFmtId="0" fontId="3" fillId="0" borderId="33" xfId="0" applyFont="1" applyBorder="1"/>
    <xf numFmtId="0" fontId="3" fillId="0" borderId="34" xfId="0" applyFont="1" applyBorder="1"/>
    <xf numFmtId="43" fontId="2" fillId="0" borderId="27" xfId="1" applyNumberFormat="1" applyFont="1" applyBorder="1" applyAlignment="1">
      <alignment horizontal="right"/>
    </xf>
    <xf numFmtId="43" fontId="2" fillId="0" borderId="21" xfId="1" applyNumberFormat="1" applyFont="1" applyBorder="1"/>
    <xf numFmtId="0" fontId="3" fillId="0" borderId="15" xfId="0" applyFont="1" applyBorder="1" applyAlignment="1">
      <alignment horizontal="center"/>
    </xf>
    <xf numFmtId="0" fontId="3" fillId="0" borderId="35" xfId="0" applyFont="1" applyBorder="1"/>
    <xf numFmtId="43" fontId="3" fillId="0" borderId="8" xfId="1" applyNumberFormat="1" applyFont="1" applyBorder="1"/>
    <xf numFmtId="0" fontId="3" fillId="0" borderId="30" xfId="0" applyFont="1" applyBorder="1" applyAlignment="1">
      <alignment horizontal="center"/>
    </xf>
    <xf numFmtId="0" fontId="3" fillId="0" borderId="36" xfId="0" applyFont="1" applyBorder="1"/>
    <xf numFmtId="43" fontId="3" fillId="0" borderId="16" xfId="0" applyNumberFormat="1" applyFont="1" applyBorder="1"/>
    <xf numFmtId="49" fontId="3" fillId="0" borderId="20" xfId="1" applyNumberFormat="1" applyFont="1" applyBorder="1" applyAlignment="1">
      <alignment horizontal="right"/>
    </xf>
    <xf numFmtId="187" fontId="2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>
      <selection sqref="A1:H78"/>
    </sheetView>
  </sheetViews>
  <sheetFormatPr defaultRowHeight="14.25"/>
  <cols>
    <col min="1" max="1" width="12.5" customWidth="1"/>
    <col min="2" max="2" width="12.75" customWidth="1"/>
    <col min="3" max="3" width="12" customWidth="1"/>
    <col min="4" max="4" width="13.125" customWidth="1"/>
    <col min="5" max="5" width="26.5" customWidth="1"/>
    <col min="6" max="6" width="10.75" customWidth="1"/>
    <col min="7" max="7" width="13.75" customWidth="1"/>
  </cols>
  <sheetData>
    <row r="1" spans="1:8" ht="21">
      <c r="A1" s="1" t="s">
        <v>0</v>
      </c>
      <c r="B1" s="1"/>
      <c r="C1" s="1"/>
      <c r="D1" s="1"/>
      <c r="E1" s="1"/>
      <c r="F1" s="1"/>
      <c r="G1" s="1"/>
      <c r="H1" s="2"/>
    </row>
    <row r="2" spans="1:8" ht="21">
      <c r="A2" s="1" t="s">
        <v>1</v>
      </c>
      <c r="B2" s="1"/>
      <c r="C2" s="1"/>
      <c r="D2" s="1"/>
      <c r="E2" s="1"/>
      <c r="F2" s="1"/>
      <c r="G2" s="1"/>
      <c r="H2" s="2"/>
    </row>
    <row r="3" spans="1:8" ht="21">
      <c r="A3" s="1" t="s">
        <v>2</v>
      </c>
      <c r="B3" s="1"/>
      <c r="C3" s="1"/>
      <c r="D3" s="1"/>
      <c r="E3" s="1"/>
      <c r="F3" s="1"/>
      <c r="G3" s="1"/>
      <c r="H3" s="2"/>
    </row>
    <row r="4" spans="1:8" ht="21.75" thickBot="1">
      <c r="A4" s="3"/>
      <c r="B4" s="3"/>
      <c r="C4" s="3"/>
      <c r="D4" s="3"/>
      <c r="E4" s="4"/>
      <c r="F4" s="4"/>
      <c r="G4" s="4"/>
      <c r="H4" s="2"/>
    </row>
    <row r="5" spans="1:8" ht="21.75" thickTop="1">
      <c r="A5" s="5" t="s">
        <v>3</v>
      </c>
      <c r="B5" s="6"/>
      <c r="C5" s="6"/>
      <c r="D5" s="6"/>
      <c r="E5" s="7"/>
      <c r="F5" s="8" t="s">
        <v>4</v>
      </c>
      <c r="G5" s="9" t="s">
        <v>5</v>
      </c>
      <c r="H5" s="2"/>
    </row>
    <row r="6" spans="1:8" ht="21">
      <c r="A6" s="10"/>
      <c r="B6" s="10" t="s">
        <v>6</v>
      </c>
      <c r="C6" s="10"/>
      <c r="D6" s="11"/>
      <c r="E6" s="12" t="s">
        <v>7</v>
      </c>
      <c r="F6" s="8" t="s">
        <v>8</v>
      </c>
      <c r="G6" s="13" t="s">
        <v>9</v>
      </c>
      <c r="H6" s="2"/>
    </row>
    <row r="7" spans="1:8" ht="21">
      <c r="A7" s="14" t="s">
        <v>10</v>
      </c>
      <c r="B7" s="14" t="s">
        <v>11</v>
      </c>
      <c r="C7" s="14" t="s">
        <v>12</v>
      </c>
      <c r="D7" s="13" t="s">
        <v>13</v>
      </c>
      <c r="E7" s="12"/>
      <c r="F7" s="8"/>
      <c r="G7" s="13" t="s">
        <v>14</v>
      </c>
      <c r="H7" s="2"/>
    </row>
    <row r="8" spans="1:8" ht="21.75" thickBot="1">
      <c r="A8" s="14" t="s">
        <v>15</v>
      </c>
      <c r="B8" s="14" t="s">
        <v>16</v>
      </c>
      <c r="C8" s="14" t="s">
        <v>17</v>
      </c>
      <c r="D8" s="15" t="s">
        <v>15</v>
      </c>
      <c r="E8" s="16"/>
      <c r="F8" s="17"/>
      <c r="G8" s="15" t="s">
        <v>17</v>
      </c>
      <c r="H8" s="2"/>
    </row>
    <row r="9" spans="1:8" ht="21.75" thickTop="1">
      <c r="A9" s="18"/>
      <c r="B9" s="18"/>
      <c r="C9" s="19"/>
      <c r="D9" s="20">
        <v>12823110.84</v>
      </c>
      <c r="E9" s="21" t="s">
        <v>18</v>
      </c>
      <c r="F9" s="22"/>
      <c r="G9" s="23">
        <v>14053911.74</v>
      </c>
      <c r="H9" s="2"/>
    </row>
    <row r="10" spans="1:8" ht="21">
      <c r="A10" s="24"/>
      <c r="B10" s="24"/>
      <c r="C10" s="24"/>
      <c r="D10" s="25"/>
      <c r="E10" s="26" t="s">
        <v>19</v>
      </c>
      <c r="F10" s="27"/>
      <c r="G10" s="28"/>
      <c r="H10" s="2"/>
    </row>
    <row r="11" spans="1:8" ht="20.25">
      <c r="A11" s="29">
        <v>96500</v>
      </c>
      <c r="B11" s="29"/>
      <c r="C11" s="29">
        <f>SUM(A11:B11)</f>
        <v>96500</v>
      </c>
      <c r="D11" s="30">
        <v>103807.11</v>
      </c>
      <c r="E11" s="26" t="s">
        <v>20</v>
      </c>
      <c r="F11" s="31" t="s">
        <v>21</v>
      </c>
      <c r="G11" s="30"/>
      <c r="H11" s="2"/>
    </row>
    <row r="12" spans="1:8" ht="20.25">
      <c r="A12" s="29">
        <v>103500</v>
      </c>
      <c r="B12" s="29"/>
      <c r="C12" s="29">
        <f t="shared" ref="C12:C18" si="0">SUM(A12:B12)</f>
        <v>103500</v>
      </c>
      <c r="D12" s="30">
        <v>169518</v>
      </c>
      <c r="E12" s="26" t="s">
        <v>22</v>
      </c>
      <c r="F12" s="31" t="s">
        <v>23</v>
      </c>
      <c r="G12" s="30">
        <v>19049</v>
      </c>
      <c r="H12" s="2"/>
    </row>
    <row r="13" spans="1:8" ht="20.25">
      <c r="A13" s="29">
        <v>130000</v>
      </c>
      <c r="B13" s="29"/>
      <c r="C13" s="29">
        <f t="shared" si="0"/>
        <v>130000</v>
      </c>
      <c r="D13" s="30">
        <v>98723.56</v>
      </c>
      <c r="E13" s="26" t="s">
        <v>24</v>
      </c>
      <c r="F13" s="31" t="s">
        <v>25</v>
      </c>
      <c r="G13" s="30">
        <v>11871.29</v>
      </c>
      <c r="H13" s="2"/>
    </row>
    <row r="14" spans="1:8" ht="20.25">
      <c r="A14" s="32">
        <v>110000</v>
      </c>
      <c r="B14" s="32"/>
      <c r="C14" s="29">
        <f t="shared" si="0"/>
        <v>110000</v>
      </c>
      <c r="D14" s="30">
        <v>93112</v>
      </c>
      <c r="E14" s="26" t="s">
        <v>26</v>
      </c>
      <c r="F14" s="31" t="s">
        <v>27</v>
      </c>
      <c r="G14" s="30">
        <v>7386</v>
      </c>
      <c r="H14" s="2"/>
    </row>
    <row r="15" spans="1:8" ht="20.25">
      <c r="A15" s="29">
        <v>130000</v>
      </c>
      <c r="B15" s="29"/>
      <c r="C15" s="29">
        <f t="shared" si="0"/>
        <v>130000</v>
      </c>
      <c r="D15" s="30">
        <v>27019</v>
      </c>
      <c r="E15" s="26" t="s">
        <v>28</v>
      </c>
      <c r="F15" s="31" t="s">
        <v>29</v>
      </c>
      <c r="G15" s="30"/>
      <c r="H15" s="2"/>
    </row>
    <row r="16" spans="1:8" ht="20.25">
      <c r="A16" s="32">
        <v>0</v>
      </c>
      <c r="B16" s="32"/>
      <c r="C16" s="29">
        <f t="shared" si="0"/>
        <v>0</v>
      </c>
      <c r="D16" s="30"/>
      <c r="E16" s="26" t="s">
        <v>30</v>
      </c>
      <c r="F16" s="31" t="s">
        <v>31</v>
      </c>
      <c r="G16" s="30"/>
      <c r="H16" s="2"/>
    </row>
    <row r="17" spans="1:8" ht="20.25">
      <c r="A17" s="29">
        <v>13930000</v>
      </c>
      <c r="B17" s="29"/>
      <c r="C17" s="29">
        <f t="shared" si="0"/>
        <v>13930000</v>
      </c>
      <c r="D17" s="30">
        <v>13959207.82</v>
      </c>
      <c r="E17" s="26" t="s">
        <v>32</v>
      </c>
      <c r="F17" s="31" t="s">
        <v>33</v>
      </c>
      <c r="G17" s="30">
        <v>2127091.5299999998</v>
      </c>
      <c r="H17" s="2"/>
    </row>
    <row r="18" spans="1:8" ht="20.25">
      <c r="A18" s="33">
        <v>12500000</v>
      </c>
      <c r="B18" s="33"/>
      <c r="C18" s="29">
        <f t="shared" si="0"/>
        <v>12500000</v>
      </c>
      <c r="D18" s="34">
        <v>10960685</v>
      </c>
      <c r="E18" s="35" t="s">
        <v>34</v>
      </c>
      <c r="F18" s="36" t="s">
        <v>35</v>
      </c>
      <c r="G18" s="34"/>
      <c r="H18" s="2"/>
    </row>
    <row r="19" spans="1:8" ht="20.25">
      <c r="A19" s="37"/>
      <c r="B19" s="37"/>
      <c r="C19" s="37"/>
      <c r="D19" s="38"/>
      <c r="E19" s="35"/>
      <c r="F19" s="39"/>
      <c r="G19" s="38"/>
      <c r="H19" s="2"/>
    </row>
    <row r="20" spans="1:8" ht="21.75" thickBot="1">
      <c r="A20" s="40">
        <f>SUM(A11:A18)</f>
        <v>27000000</v>
      </c>
      <c r="B20" s="40">
        <f>SUM(B11:B18)</f>
        <v>0</v>
      </c>
      <c r="C20" s="40">
        <f>SUM(C11:C18)</f>
        <v>27000000</v>
      </c>
      <c r="D20" s="41">
        <f>SUM(D11:D18)</f>
        <v>25412072.490000002</v>
      </c>
      <c r="E20" s="35"/>
      <c r="F20" s="42"/>
      <c r="G20" s="43">
        <f>SUM(G11:G18)</f>
        <v>2165397.8199999998</v>
      </c>
      <c r="H20" s="2"/>
    </row>
    <row r="21" spans="1:8" ht="21" thickTop="1">
      <c r="A21" s="21"/>
      <c r="B21" s="21"/>
      <c r="C21" s="21"/>
      <c r="D21" s="44"/>
      <c r="E21" s="45" t="s">
        <v>36</v>
      </c>
      <c r="F21" s="46">
        <v>31000000</v>
      </c>
      <c r="G21" s="47"/>
      <c r="H21" s="2"/>
    </row>
    <row r="22" spans="1:8" ht="20.25">
      <c r="A22" s="21"/>
      <c r="B22" s="21"/>
      <c r="C22" s="21"/>
      <c r="D22" s="48">
        <v>284847.59000000003</v>
      </c>
      <c r="E22" s="35" t="s">
        <v>37</v>
      </c>
      <c r="F22" s="49">
        <v>21040000</v>
      </c>
      <c r="G22" s="50">
        <v>18554.419999999998</v>
      </c>
      <c r="H22" s="2"/>
    </row>
    <row r="23" spans="1:8" ht="20.25">
      <c r="A23" s="21"/>
      <c r="B23" s="21"/>
      <c r="C23" s="21"/>
      <c r="D23" s="30"/>
      <c r="E23" s="35" t="s">
        <v>38</v>
      </c>
      <c r="F23" s="49">
        <v>29010000</v>
      </c>
      <c r="G23" s="51"/>
      <c r="H23" s="2"/>
    </row>
    <row r="24" spans="1:8" ht="20.25">
      <c r="A24" s="21"/>
      <c r="B24" s="21"/>
      <c r="C24" s="21"/>
      <c r="D24" s="30">
        <v>1432250</v>
      </c>
      <c r="E24" s="52" t="s">
        <v>39</v>
      </c>
      <c r="F24" s="49">
        <v>21010000</v>
      </c>
      <c r="G24" s="51">
        <v>1432250</v>
      </c>
      <c r="H24" s="2"/>
    </row>
    <row r="25" spans="1:8" ht="20.25">
      <c r="A25" s="21"/>
      <c r="B25" s="21"/>
      <c r="C25" s="21"/>
      <c r="D25" s="30">
        <v>1166</v>
      </c>
      <c r="E25" s="35" t="s">
        <v>40</v>
      </c>
      <c r="F25" s="49"/>
      <c r="G25" s="51">
        <v>923.42</v>
      </c>
      <c r="H25" s="2"/>
    </row>
    <row r="26" spans="1:8" ht="20.25">
      <c r="A26" s="21"/>
      <c r="B26" s="21"/>
      <c r="C26" s="21"/>
      <c r="D26" s="30">
        <v>550000</v>
      </c>
      <c r="E26" s="35" t="s">
        <v>41</v>
      </c>
      <c r="F26" s="49"/>
      <c r="G26" s="51">
        <v>100000</v>
      </c>
      <c r="H26" s="2"/>
    </row>
    <row r="27" spans="1:8" ht="20.25">
      <c r="A27" s="21"/>
      <c r="B27" s="21"/>
      <c r="C27" s="21"/>
      <c r="D27" s="53"/>
      <c r="E27" s="35" t="s">
        <v>42</v>
      </c>
      <c r="F27" s="54"/>
      <c r="G27" s="55"/>
      <c r="H27" s="2"/>
    </row>
    <row r="28" spans="1:8" ht="20.25">
      <c r="A28" s="21"/>
      <c r="B28" s="21"/>
      <c r="C28" s="21"/>
      <c r="D28" s="53">
        <v>23940</v>
      </c>
      <c r="E28" s="35" t="s">
        <v>43</v>
      </c>
      <c r="F28" s="54">
        <v>11042000</v>
      </c>
      <c r="G28" s="55"/>
      <c r="H28" s="2"/>
    </row>
    <row r="29" spans="1:8" ht="20.25">
      <c r="A29" s="21"/>
      <c r="B29" s="21"/>
      <c r="C29" s="21"/>
      <c r="D29" s="53">
        <v>40000</v>
      </c>
      <c r="E29" s="35" t="s">
        <v>44</v>
      </c>
      <c r="F29" s="54"/>
      <c r="G29" s="55"/>
      <c r="H29" s="2"/>
    </row>
    <row r="30" spans="1:8" ht="20.25">
      <c r="A30" s="21"/>
      <c r="B30" s="21"/>
      <c r="C30" s="21"/>
      <c r="D30" s="53"/>
      <c r="E30" s="35"/>
      <c r="F30" s="54"/>
      <c r="G30" s="55"/>
      <c r="H30" s="2"/>
    </row>
    <row r="31" spans="1:8" ht="20.25">
      <c r="A31" s="21"/>
      <c r="B31" s="21"/>
      <c r="C31" s="21"/>
      <c r="D31" s="38"/>
      <c r="E31" s="45"/>
      <c r="F31" s="56"/>
      <c r="G31" s="57"/>
      <c r="H31" s="2"/>
    </row>
    <row r="32" spans="1:8" ht="21">
      <c r="A32" s="21"/>
      <c r="B32" s="21"/>
      <c r="C32" s="21"/>
      <c r="D32" s="58">
        <f>SUM(D21:D29)</f>
        <v>2332203.59</v>
      </c>
      <c r="E32" s="59"/>
      <c r="F32" s="60"/>
      <c r="G32" s="61">
        <f>SUM(G21:G31)</f>
        <v>1551727.8399999999</v>
      </c>
      <c r="H32" s="2"/>
    </row>
    <row r="33" spans="1:8" ht="21">
      <c r="A33" s="21"/>
      <c r="B33" s="21"/>
      <c r="C33" s="21"/>
      <c r="D33" s="58">
        <f>SUM(D32,D20)</f>
        <v>27744276.080000002</v>
      </c>
      <c r="E33" s="62" t="s">
        <v>45</v>
      </c>
      <c r="F33" s="60"/>
      <c r="G33" s="61">
        <f>SUM(G32,G20)</f>
        <v>3717125.6599999997</v>
      </c>
      <c r="H33" s="2"/>
    </row>
    <row r="34" spans="1:8" ht="20.25">
      <c r="A34" s="21"/>
      <c r="B34" s="21"/>
      <c r="C34" s="21"/>
      <c r="D34" s="21"/>
      <c r="E34" s="21"/>
      <c r="F34" s="21"/>
      <c r="G34" s="21"/>
      <c r="H34" s="2"/>
    </row>
    <row r="35" spans="1:8" ht="20.25">
      <c r="A35" s="21"/>
      <c r="B35" s="21"/>
      <c r="C35" s="21"/>
      <c r="D35" s="21"/>
      <c r="E35" s="21"/>
      <c r="F35" s="21"/>
      <c r="G35" s="21"/>
      <c r="H35" s="2"/>
    </row>
    <row r="36" spans="1:8" ht="20.25">
      <c r="A36" s="21"/>
      <c r="B36" s="21"/>
      <c r="C36" s="21"/>
      <c r="D36" s="21"/>
      <c r="E36" s="21"/>
      <c r="F36" s="21"/>
      <c r="G36" s="21"/>
      <c r="H36" s="2"/>
    </row>
    <row r="37" spans="1:8" ht="21">
      <c r="A37" s="63" t="s">
        <v>3</v>
      </c>
      <c r="B37" s="64"/>
      <c r="C37" s="64"/>
      <c r="D37" s="64"/>
      <c r="E37" s="65"/>
      <c r="F37" s="66" t="s">
        <v>4</v>
      </c>
      <c r="G37" s="11" t="s">
        <v>5</v>
      </c>
      <c r="H37" s="2"/>
    </row>
    <row r="38" spans="1:8" ht="21">
      <c r="A38" s="10"/>
      <c r="B38" s="10" t="s">
        <v>6</v>
      </c>
      <c r="C38" s="10"/>
      <c r="D38" s="11"/>
      <c r="E38" s="12" t="s">
        <v>7</v>
      </c>
      <c r="F38" s="8" t="s">
        <v>8</v>
      </c>
      <c r="G38" s="13" t="s">
        <v>9</v>
      </c>
      <c r="H38" s="2"/>
    </row>
    <row r="39" spans="1:8" ht="21">
      <c r="A39" s="14" t="s">
        <v>10</v>
      </c>
      <c r="B39" s="14" t="s">
        <v>11</v>
      </c>
      <c r="C39" s="14" t="s">
        <v>12</v>
      </c>
      <c r="D39" s="13" t="s">
        <v>13</v>
      </c>
      <c r="E39" s="12"/>
      <c r="F39" s="8"/>
      <c r="G39" s="13" t="s">
        <v>14</v>
      </c>
      <c r="H39" s="2"/>
    </row>
    <row r="40" spans="1:8" ht="21.75" thickBot="1">
      <c r="A40" s="14" t="s">
        <v>15</v>
      </c>
      <c r="B40" s="14" t="s">
        <v>16</v>
      </c>
      <c r="C40" s="14" t="s">
        <v>17</v>
      </c>
      <c r="D40" s="15" t="s">
        <v>15</v>
      </c>
      <c r="E40" s="16"/>
      <c r="F40" s="17"/>
      <c r="G40" s="15" t="s">
        <v>17</v>
      </c>
      <c r="H40" s="2"/>
    </row>
    <row r="41" spans="1:8" ht="21.75" thickTop="1">
      <c r="A41" s="67"/>
      <c r="B41" s="67"/>
      <c r="C41" s="68"/>
      <c r="D41" s="69"/>
      <c r="E41" s="21" t="s">
        <v>46</v>
      </c>
      <c r="F41" s="22"/>
      <c r="G41" s="69"/>
      <c r="H41" s="2"/>
    </row>
    <row r="42" spans="1:8" ht="20.25">
      <c r="A42" s="70">
        <v>7265700</v>
      </c>
      <c r="B42" s="70"/>
      <c r="C42" s="70">
        <f>SUM(A42)</f>
        <v>7265700</v>
      </c>
      <c r="D42" s="51">
        <v>6209290</v>
      </c>
      <c r="E42" s="26" t="s">
        <v>47</v>
      </c>
      <c r="F42" s="31" t="s">
        <v>48</v>
      </c>
      <c r="G42" s="51">
        <v>536182</v>
      </c>
      <c r="H42" s="71"/>
    </row>
    <row r="43" spans="1:8" ht="20.25">
      <c r="A43" s="72">
        <v>2052720</v>
      </c>
      <c r="B43" s="72"/>
      <c r="C43" s="70">
        <f t="shared" ref="C43:C51" si="1">SUM(A43)</f>
        <v>2052720</v>
      </c>
      <c r="D43" s="51">
        <v>1966320</v>
      </c>
      <c r="E43" s="26" t="s">
        <v>49</v>
      </c>
      <c r="F43" s="31" t="s">
        <v>50</v>
      </c>
      <c r="G43" s="51">
        <v>163860</v>
      </c>
      <c r="H43" s="71"/>
    </row>
    <row r="44" spans="1:8" ht="20.25">
      <c r="A44" s="72">
        <v>7137520</v>
      </c>
      <c r="B44" s="72"/>
      <c r="C44" s="70">
        <f t="shared" si="1"/>
        <v>7137520</v>
      </c>
      <c r="D44" s="51">
        <v>6754455</v>
      </c>
      <c r="E44" s="26" t="s">
        <v>51</v>
      </c>
      <c r="F44" s="31" t="s">
        <v>52</v>
      </c>
      <c r="G44" s="51">
        <v>590495</v>
      </c>
      <c r="H44" s="71"/>
    </row>
    <row r="45" spans="1:8" ht="20.25">
      <c r="A45" s="70">
        <v>688500</v>
      </c>
      <c r="B45" s="70"/>
      <c r="C45" s="70">
        <f t="shared" si="1"/>
        <v>688500</v>
      </c>
      <c r="D45" s="51">
        <v>135522</v>
      </c>
      <c r="E45" s="26" t="s">
        <v>53</v>
      </c>
      <c r="F45" s="31" t="s">
        <v>54</v>
      </c>
      <c r="G45" s="51">
        <v>23800</v>
      </c>
      <c r="H45" s="71"/>
    </row>
    <row r="46" spans="1:8" ht="20.25">
      <c r="A46" s="70">
        <v>3788800</v>
      </c>
      <c r="B46" s="70"/>
      <c r="C46" s="70">
        <f t="shared" si="1"/>
        <v>3788800</v>
      </c>
      <c r="D46" s="51">
        <v>2473797.67</v>
      </c>
      <c r="E46" s="26" t="s">
        <v>55</v>
      </c>
      <c r="F46" s="31" t="s">
        <v>56</v>
      </c>
      <c r="G46" s="51">
        <v>358365</v>
      </c>
      <c r="H46" s="71"/>
    </row>
    <row r="47" spans="1:8" ht="20.25">
      <c r="A47" s="70">
        <v>1440360</v>
      </c>
      <c r="B47" s="70"/>
      <c r="C47" s="70">
        <f t="shared" si="1"/>
        <v>1440360</v>
      </c>
      <c r="D47" s="51">
        <v>944960.8</v>
      </c>
      <c r="E47" s="26" t="s">
        <v>57</v>
      </c>
      <c r="F47" s="31" t="s">
        <v>58</v>
      </c>
      <c r="G47" s="51">
        <v>278147.68</v>
      </c>
      <c r="H47" s="71"/>
    </row>
    <row r="48" spans="1:8" ht="20.25">
      <c r="A48" s="70">
        <v>438000</v>
      </c>
      <c r="B48" s="70"/>
      <c r="C48" s="70">
        <f t="shared" si="1"/>
        <v>438000</v>
      </c>
      <c r="D48" s="51">
        <v>283048.96999999997</v>
      </c>
      <c r="E48" s="26" t="s">
        <v>59</v>
      </c>
      <c r="F48" s="31" t="s">
        <v>60</v>
      </c>
      <c r="G48" s="51">
        <v>52039.03</v>
      </c>
      <c r="H48" s="71"/>
    </row>
    <row r="49" spans="1:8" ht="20.25">
      <c r="A49" s="70">
        <v>547500</v>
      </c>
      <c r="B49" s="70"/>
      <c r="C49" s="70">
        <f t="shared" si="1"/>
        <v>547500</v>
      </c>
      <c r="D49" s="51">
        <v>537600</v>
      </c>
      <c r="E49" s="26" t="s">
        <v>61</v>
      </c>
      <c r="F49" s="31" t="s">
        <v>62</v>
      </c>
      <c r="G49" s="51">
        <v>60300</v>
      </c>
      <c r="H49" s="71"/>
    </row>
    <row r="50" spans="1:8" ht="20.25">
      <c r="A50" s="70">
        <v>2388000</v>
      </c>
      <c r="B50" s="70"/>
      <c r="C50" s="70">
        <f t="shared" si="1"/>
        <v>2388000</v>
      </c>
      <c r="D50" s="51">
        <v>2356500</v>
      </c>
      <c r="E50" s="26" t="s">
        <v>63</v>
      </c>
      <c r="F50" s="31" t="s">
        <v>64</v>
      </c>
      <c r="G50" s="51">
        <v>1482500</v>
      </c>
      <c r="H50" s="71"/>
    </row>
    <row r="51" spans="1:8" ht="20.25">
      <c r="A51" s="73">
        <v>20000</v>
      </c>
      <c r="B51" s="73"/>
      <c r="C51" s="70">
        <f t="shared" si="1"/>
        <v>20000</v>
      </c>
      <c r="D51" s="55">
        <v>20000</v>
      </c>
      <c r="E51" s="74" t="s">
        <v>65</v>
      </c>
      <c r="F51" s="75" t="s">
        <v>66</v>
      </c>
      <c r="G51" s="55">
        <v>20000</v>
      </c>
      <c r="H51" s="71"/>
    </row>
    <row r="52" spans="1:8" ht="20.25">
      <c r="A52" s="70">
        <v>1232900</v>
      </c>
      <c r="B52" s="70"/>
      <c r="C52" s="70">
        <f>SUM(A52)</f>
        <v>1232900</v>
      </c>
      <c r="D52" s="51">
        <v>1108694.1200000001</v>
      </c>
      <c r="E52" s="26" t="s">
        <v>67</v>
      </c>
      <c r="F52" s="31" t="s">
        <v>68</v>
      </c>
      <c r="G52" s="51">
        <v>30000</v>
      </c>
      <c r="H52" s="71"/>
    </row>
    <row r="53" spans="1:8" ht="20.25">
      <c r="A53" s="76"/>
      <c r="B53" s="76"/>
      <c r="C53" s="76"/>
      <c r="D53" s="57"/>
      <c r="E53" s="77"/>
      <c r="F53" s="39"/>
      <c r="G53" s="57"/>
      <c r="H53" s="71"/>
    </row>
    <row r="54" spans="1:8" ht="21.75" thickBot="1">
      <c r="A54" s="78">
        <f>SUM(A42:A52)</f>
        <v>27000000</v>
      </c>
      <c r="B54" s="78">
        <f>SUM(B42:B51)</f>
        <v>0</v>
      </c>
      <c r="C54" s="78">
        <f>SUM(C42:C52)</f>
        <v>27000000</v>
      </c>
      <c r="D54" s="79">
        <f>SUM(D42:D52)</f>
        <v>22790188.560000002</v>
      </c>
      <c r="E54" s="80"/>
      <c r="F54" s="81"/>
      <c r="G54" s="78">
        <f>SUM(G42:G52)</f>
        <v>3595688.71</v>
      </c>
      <c r="H54" s="2"/>
    </row>
    <row r="55" spans="1:8" ht="21" thickTop="1">
      <c r="A55" s="68"/>
      <c r="B55" s="82"/>
      <c r="C55" s="70">
        <f>SUM(A55:B55)</f>
        <v>0</v>
      </c>
      <c r="D55" s="51"/>
      <c r="E55" s="35"/>
      <c r="F55" s="49"/>
      <c r="G55" s="51"/>
      <c r="H55" s="2"/>
    </row>
    <row r="56" spans="1:8" ht="20.25">
      <c r="A56" s="35"/>
      <c r="B56" s="48"/>
      <c r="C56" s="70">
        <f t="shared" ref="C56:C63" si="2">SUM(A56:B56)</f>
        <v>0</v>
      </c>
      <c r="D56" s="51">
        <v>2515651</v>
      </c>
      <c r="E56" s="27" t="s">
        <v>69</v>
      </c>
      <c r="F56" s="83">
        <v>21010000</v>
      </c>
      <c r="G56" s="51">
        <v>495000</v>
      </c>
      <c r="H56" s="2"/>
    </row>
    <row r="57" spans="1:8" ht="20.25">
      <c r="A57" s="35"/>
      <c r="B57" s="48"/>
      <c r="C57" s="70">
        <f t="shared" si="2"/>
        <v>0</v>
      </c>
      <c r="D57" s="51">
        <v>482000</v>
      </c>
      <c r="E57" s="35" t="s">
        <v>70</v>
      </c>
      <c r="F57" s="49">
        <v>31000000</v>
      </c>
      <c r="G57" s="51"/>
      <c r="H57" s="2"/>
    </row>
    <row r="58" spans="1:8" ht="20.25">
      <c r="A58" s="35"/>
      <c r="B58" s="48"/>
      <c r="C58" s="70">
        <f t="shared" si="2"/>
        <v>0</v>
      </c>
      <c r="D58" s="51">
        <v>448796.66</v>
      </c>
      <c r="E58" s="35" t="s">
        <v>71</v>
      </c>
      <c r="F58" s="49"/>
      <c r="G58" s="51">
        <v>45037.99</v>
      </c>
      <c r="H58" s="2"/>
    </row>
    <row r="59" spans="1:8" ht="20.25">
      <c r="A59" s="35"/>
      <c r="B59" s="48"/>
      <c r="C59" s="70">
        <f t="shared" si="2"/>
        <v>0</v>
      </c>
      <c r="D59" s="55">
        <v>600000</v>
      </c>
      <c r="E59" s="35" t="s">
        <v>72</v>
      </c>
      <c r="F59" s="84"/>
      <c r="G59" s="55">
        <v>200000</v>
      </c>
      <c r="H59" s="2"/>
    </row>
    <row r="60" spans="1:8" ht="20.25">
      <c r="A60" s="35"/>
      <c r="B60" s="48"/>
      <c r="C60" s="70">
        <f t="shared" si="2"/>
        <v>0</v>
      </c>
      <c r="D60" s="55"/>
      <c r="E60" s="35" t="s">
        <v>73</v>
      </c>
      <c r="F60" s="85" t="s">
        <v>74</v>
      </c>
      <c r="G60" s="55"/>
      <c r="H60" s="2"/>
    </row>
    <row r="61" spans="1:8" ht="20.25">
      <c r="A61" s="35"/>
      <c r="B61" s="48"/>
      <c r="C61" s="70">
        <f t="shared" si="2"/>
        <v>0</v>
      </c>
      <c r="D61" s="55"/>
      <c r="E61" s="27" t="s">
        <v>75</v>
      </c>
      <c r="F61" s="86" t="s">
        <v>76</v>
      </c>
      <c r="G61" s="55"/>
      <c r="H61" s="2"/>
    </row>
    <row r="62" spans="1:8" ht="20.25">
      <c r="A62" s="35"/>
      <c r="B62" s="48">
        <f>SUM(D62)</f>
        <v>31200</v>
      </c>
      <c r="C62" s="70">
        <f t="shared" si="2"/>
        <v>31200</v>
      </c>
      <c r="D62" s="55">
        <v>31200</v>
      </c>
      <c r="E62" s="27" t="s">
        <v>77</v>
      </c>
      <c r="F62" s="87"/>
      <c r="G62" s="55"/>
      <c r="H62" s="2"/>
    </row>
    <row r="63" spans="1:8" ht="20.25">
      <c r="A63" s="35"/>
      <c r="B63" s="48">
        <f>SUM(D63)</f>
        <v>204500</v>
      </c>
      <c r="C63" s="70">
        <f t="shared" si="2"/>
        <v>204500</v>
      </c>
      <c r="D63" s="55">
        <v>204500</v>
      </c>
      <c r="E63" s="27" t="s">
        <v>78</v>
      </c>
      <c r="F63" s="87"/>
      <c r="G63" s="55"/>
      <c r="H63" s="2"/>
    </row>
    <row r="64" spans="1:8" ht="20.25">
      <c r="A64" s="35"/>
      <c r="B64" s="48">
        <f>SUM(D64)</f>
        <v>40000</v>
      </c>
      <c r="C64" s="70">
        <f>SUM(A64:B64)</f>
        <v>40000</v>
      </c>
      <c r="D64" s="55">
        <v>40000</v>
      </c>
      <c r="E64" s="88" t="s">
        <v>79</v>
      </c>
      <c r="F64" s="83"/>
      <c r="G64" s="55"/>
      <c r="H64" s="2"/>
    </row>
    <row r="65" spans="1:8" ht="20.25">
      <c r="A65" s="89"/>
      <c r="B65" s="90">
        <f>SUM(D65)</f>
        <v>19740</v>
      </c>
      <c r="C65" s="73">
        <f>SUM(A65:B65)</f>
        <v>19740</v>
      </c>
      <c r="D65" s="55">
        <v>19740</v>
      </c>
      <c r="E65" s="35" t="s">
        <v>80</v>
      </c>
      <c r="F65" s="84"/>
      <c r="G65" s="55"/>
      <c r="H65" s="2"/>
    </row>
    <row r="66" spans="1:8" ht="20.25">
      <c r="A66" s="89"/>
      <c r="B66" s="90">
        <f>SUM(D66)</f>
        <v>0</v>
      </c>
      <c r="C66" s="73">
        <f>SUM(A66:B66)</f>
        <v>0</v>
      </c>
      <c r="D66" s="55"/>
      <c r="E66" s="88"/>
      <c r="F66" s="87"/>
      <c r="G66" s="55"/>
      <c r="H66" s="2"/>
    </row>
    <row r="67" spans="1:8" ht="20.25">
      <c r="A67" s="89"/>
      <c r="B67" s="89"/>
      <c r="C67" s="89"/>
      <c r="D67" s="57"/>
      <c r="E67" s="88"/>
      <c r="F67" s="91"/>
      <c r="G67" s="57"/>
      <c r="H67" s="2"/>
    </row>
    <row r="68" spans="1:8" ht="21">
      <c r="A68" s="92"/>
      <c r="B68" s="92"/>
      <c r="C68" s="92"/>
      <c r="D68" s="61">
        <f>SUM(D55:D67)</f>
        <v>4341887.66</v>
      </c>
      <c r="E68" s="93"/>
      <c r="F68" s="94"/>
      <c r="G68" s="95">
        <f>SUM(G55:G67)</f>
        <v>740037.99</v>
      </c>
      <c r="H68" s="2"/>
    </row>
    <row r="69" spans="1:8" ht="21.75" thickBot="1">
      <c r="A69" s="21"/>
      <c r="B69" s="21"/>
      <c r="C69" s="21"/>
      <c r="D69" s="96">
        <f>SUM(D68,D54)</f>
        <v>27132076.220000003</v>
      </c>
      <c r="E69" s="97" t="s">
        <v>81</v>
      </c>
      <c r="F69" s="98"/>
      <c r="G69" s="96">
        <f>SUM(G54+G68)</f>
        <v>4335726.7</v>
      </c>
      <c r="H69" s="2"/>
    </row>
    <row r="70" spans="1:8" ht="21" thickTop="1">
      <c r="A70" s="21"/>
      <c r="B70" s="21"/>
      <c r="C70" s="21"/>
      <c r="D70" s="99">
        <v>612199.86</v>
      </c>
      <c r="E70" s="100" t="s">
        <v>82</v>
      </c>
      <c r="F70" s="101"/>
      <c r="G70" s="99"/>
      <c r="H70" s="2"/>
    </row>
    <row r="71" spans="1:8" ht="20.25">
      <c r="A71" s="21"/>
      <c r="B71" s="21"/>
      <c r="C71" s="21"/>
      <c r="D71" s="102"/>
      <c r="E71" s="49" t="s">
        <v>83</v>
      </c>
      <c r="F71" s="26"/>
      <c r="G71" s="102"/>
      <c r="H71" s="2"/>
    </row>
    <row r="72" spans="1:8" ht="20.25">
      <c r="A72" s="21"/>
      <c r="B72" s="21"/>
      <c r="C72" s="21"/>
      <c r="D72" s="103"/>
      <c r="E72" s="97" t="s">
        <v>84</v>
      </c>
      <c r="F72" s="98"/>
      <c r="G72" s="103" t="s">
        <v>85</v>
      </c>
      <c r="H72" s="2"/>
    </row>
    <row r="73" spans="1:8" ht="21.75" thickBot="1">
      <c r="A73" s="21"/>
      <c r="B73" s="21"/>
      <c r="C73" s="21"/>
      <c r="D73" s="96">
        <f>SUM(D9+D33-D69)</f>
        <v>13435310.699999999</v>
      </c>
      <c r="E73" s="97" t="s">
        <v>86</v>
      </c>
      <c r="F73" s="98"/>
      <c r="G73" s="96">
        <f>SUM(G9+G33-G69)</f>
        <v>13435310.699999999</v>
      </c>
      <c r="H73" s="2"/>
    </row>
    <row r="74" spans="1:8" ht="21.75" thickTop="1">
      <c r="A74" s="21"/>
      <c r="B74" s="21"/>
      <c r="C74" s="21"/>
      <c r="D74" s="104"/>
      <c r="E74" s="105"/>
      <c r="F74" s="106"/>
      <c r="G74" s="104"/>
      <c r="H74" s="2"/>
    </row>
    <row r="75" spans="1:8" ht="21">
      <c r="A75" s="21"/>
      <c r="B75" s="21"/>
      <c r="C75" s="21"/>
      <c r="D75" s="104"/>
      <c r="E75" s="105"/>
      <c r="F75" s="106"/>
      <c r="G75" s="104"/>
      <c r="H75" s="2"/>
    </row>
    <row r="76" spans="1:8" ht="20.25">
      <c r="A76" s="21" t="s">
        <v>87</v>
      </c>
      <c r="B76" s="21"/>
      <c r="C76" s="21"/>
      <c r="D76" s="21"/>
      <c r="E76" s="21"/>
      <c r="F76" s="21"/>
      <c r="G76" s="21"/>
      <c r="H76" s="2"/>
    </row>
    <row r="77" spans="1:8" ht="20.25">
      <c r="A77" s="21" t="s">
        <v>88</v>
      </c>
      <c r="B77" s="21"/>
      <c r="C77" s="21"/>
      <c r="D77" s="21"/>
      <c r="E77" s="21"/>
      <c r="F77" s="21"/>
      <c r="G77" s="21"/>
      <c r="H77" s="2"/>
    </row>
    <row r="78" spans="1:8" ht="20.25">
      <c r="A78" s="21" t="s">
        <v>89</v>
      </c>
      <c r="B78" s="21"/>
      <c r="C78" s="21"/>
      <c r="D78" s="21"/>
      <c r="E78" s="21"/>
      <c r="F78" s="21"/>
      <c r="G78" s="21"/>
      <c r="H78" s="2"/>
    </row>
  </sheetData>
  <mergeCells count="5">
    <mergeCell ref="A1:G1"/>
    <mergeCell ref="A2:G2"/>
    <mergeCell ref="A3:G3"/>
    <mergeCell ref="A5:D5"/>
    <mergeCell ref="A37: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System Home Use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2017-10-19T07:38:31Z</dcterms:created>
  <dcterms:modified xsi:type="dcterms:W3CDTF">2017-10-19T07:39:40Z</dcterms:modified>
</cp:coreProperties>
</file>